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LKD_Gasal_2025-2026\Pendidikan\NILAI 2025_INI\"/>
    </mc:Choice>
  </mc:AlternateContent>
  <xr:revisionPtr revIDLastSave="0" documentId="13_ncr:1_{264D9479-1F65-4817-9853-450CE73AAFA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Dasar Perlintan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8" i="1" l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H22" i="1"/>
  <c r="G22" i="1"/>
  <c r="G19" i="1"/>
  <c r="G20" i="1"/>
  <c r="G21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18" i="1"/>
  <c r="H19" i="1"/>
  <c r="H20" i="1"/>
  <c r="H21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18" i="1"/>
  <c r="N18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20" i="1"/>
  <c r="N21" i="1"/>
  <c r="J33" i="1" l="1"/>
  <c r="S33" i="1" s="1"/>
  <c r="J19" i="1"/>
  <c r="S19" i="1" s="1"/>
  <c r="N19" i="1"/>
  <c r="J20" i="1"/>
  <c r="S20" i="1" s="1"/>
  <c r="J21" i="1"/>
  <c r="S21" i="1" s="1"/>
  <c r="J22" i="1"/>
  <c r="S22" i="1" s="1"/>
  <c r="J23" i="1"/>
  <c r="S23" i="1" s="1"/>
  <c r="J24" i="1"/>
  <c r="S24" i="1" s="1"/>
  <c r="J25" i="1"/>
  <c r="S25" i="1" s="1"/>
  <c r="J26" i="1"/>
  <c r="S26" i="1" s="1"/>
  <c r="J27" i="1"/>
  <c r="S27" i="1" s="1"/>
  <c r="J28" i="1"/>
  <c r="S28" i="1" s="1"/>
  <c r="J29" i="1"/>
  <c r="S29" i="1" s="1"/>
  <c r="J30" i="1"/>
  <c r="S30" i="1" s="1"/>
  <c r="J32" i="1"/>
  <c r="S32" i="1" s="1"/>
  <c r="J34" i="1"/>
  <c r="S34" i="1" s="1"/>
  <c r="J35" i="1"/>
  <c r="S35" i="1" s="1"/>
  <c r="J36" i="1"/>
  <c r="S36" i="1" s="1"/>
  <c r="J31" i="1" l="1"/>
  <c r="K19" i="1"/>
  <c r="T19" i="1" s="1"/>
  <c r="K21" i="1"/>
  <c r="T21" i="1" s="1"/>
  <c r="K22" i="1"/>
  <c r="T22" i="1" s="1"/>
  <c r="K23" i="1"/>
  <c r="T23" i="1" s="1"/>
  <c r="K24" i="1"/>
  <c r="T24" i="1" s="1"/>
  <c r="K25" i="1"/>
  <c r="T25" i="1" s="1"/>
  <c r="K26" i="1"/>
  <c r="T26" i="1" s="1"/>
  <c r="K27" i="1"/>
  <c r="T27" i="1" s="1"/>
  <c r="K28" i="1"/>
  <c r="T28" i="1" s="1"/>
  <c r="K29" i="1"/>
  <c r="T29" i="1" s="1"/>
  <c r="K30" i="1"/>
  <c r="T30" i="1" s="1"/>
  <c r="K32" i="1"/>
  <c r="T32" i="1" s="1"/>
  <c r="K33" i="1"/>
  <c r="T33" i="1" s="1"/>
  <c r="K36" i="1"/>
  <c r="T36" i="1" s="1"/>
  <c r="K34" i="1"/>
  <c r="T34" i="1" s="1"/>
  <c r="K20" i="1"/>
  <c r="T20" i="1" s="1"/>
  <c r="K35" i="1"/>
  <c r="T35" i="1" s="1"/>
  <c r="K31" i="1" l="1"/>
  <c r="T31" i="1" s="1"/>
  <c r="S31" i="1"/>
  <c r="J18" i="1"/>
  <c r="K18" i="1" l="1"/>
  <c r="T18" i="1" s="1"/>
  <c r="S18" i="1"/>
</calcChain>
</file>

<file path=xl/sharedStrings.xml><?xml version="1.0" encoding="utf-8"?>
<sst xmlns="http://schemas.openxmlformats.org/spreadsheetml/2006/main" count="93" uniqueCount="84">
  <si>
    <t>AKADEMI PERTANIAN YOGYAKARTA (APTA)</t>
  </si>
  <si>
    <t>PROGRAM STUDI TERAKREDITASI B NO. 2379/SK/BAN-PT/Ak-PPJ/Dipl-III/IV/2020</t>
  </si>
  <si>
    <t>Mata Kuliah</t>
  </si>
  <si>
    <t>Dosen</t>
  </si>
  <si>
    <t>Semester</t>
  </si>
  <si>
    <t>JUMLAH SKS</t>
  </si>
  <si>
    <t>No. Urut</t>
  </si>
  <si>
    <t>No. Mahasiswa</t>
  </si>
  <si>
    <t xml:space="preserve">Nama Mahasiswa </t>
  </si>
  <si>
    <t>Praktek</t>
  </si>
  <si>
    <t>UTS</t>
  </si>
  <si>
    <t>UAS</t>
  </si>
  <si>
    <t>HASIL AKHIR</t>
  </si>
  <si>
    <t>HURUF</t>
  </si>
  <si>
    <t>1861APTA2024</t>
  </si>
  <si>
    <t>DINA ARIYANI</t>
  </si>
  <si>
    <t>1862APTA2024</t>
  </si>
  <si>
    <t xml:space="preserve">GUNTUR MUHAMAD RIZKY </t>
  </si>
  <si>
    <t>1863APTA2024</t>
  </si>
  <si>
    <t>BAIHAQI AUZAN AL HAZMI</t>
  </si>
  <si>
    <t>1864APTA2024</t>
  </si>
  <si>
    <t>REVALINA GIYAS SAVIRA ANANDHITA</t>
  </si>
  <si>
    <t>1865APTA2024</t>
  </si>
  <si>
    <t>GAZZA AKBAR ANTARIKSA</t>
  </si>
  <si>
    <t>1866APTA2024</t>
  </si>
  <si>
    <t>DEWI NINDYA ASYFIYA</t>
  </si>
  <si>
    <t>1867APTA2024</t>
  </si>
  <si>
    <t>CLARADIFA AYU MEYTA SARI</t>
  </si>
  <si>
    <t>1868APTA2024</t>
  </si>
  <si>
    <t>VINSENSIA GISELLA ANANDHITA</t>
  </si>
  <si>
    <t>1869APTA2024</t>
  </si>
  <si>
    <t>ANGELA MERICI KURNIA SARI</t>
  </si>
  <si>
    <t>1870APTA2024</t>
  </si>
  <si>
    <t xml:space="preserve">ATANASIUS YANUAR TEGAR NUGRAHA </t>
  </si>
  <si>
    <t>1871APTA2024</t>
  </si>
  <si>
    <t>TEGAR ARYA PRATAMA</t>
  </si>
  <si>
    <t>1872APTA2024</t>
  </si>
  <si>
    <t>SAFRI FEBRIAN</t>
  </si>
  <si>
    <t>1873APTA2024</t>
  </si>
  <si>
    <t>MARIA GORETI FITRIANI INE</t>
  </si>
  <si>
    <t>1874APTA2024</t>
  </si>
  <si>
    <t>JUARI KORNELIS JAPA TALO</t>
  </si>
  <si>
    <t>1875APTA2024</t>
  </si>
  <si>
    <t>ZIDNI DIANFARKHA</t>
  </si>
  <si>
    <t>1876APTA2024</t>
  </si>
  <si>
    <t>JOSAN</t>
  </si>
  <si>
    <t>1877APTA2024</t>
  </si>
  <si>
    <t>SITI FAUZIYATUL IFFA</t>
  </si>
  <si>
    <t>1878APTA2024</t>
  </si>
  <si>
    <t>ABDUL ROHMAN</t>
  </si>
  <si>
    <t>1879APTA2024</t>
  </si>
  <si>
    <t>ARLANDO OCHITA NUR IKHSAN</t>
  </si>
  <si>
    <t xml:space="preserve">ANGKA </t>
  </si>
  <si>
    <t>Presensi</t>
  </si>
  <si>
    <t>C/D</t>
  </si>
  <si>
    <t>Nilai</t>
  </si>
  <si>
    <t>Range Angka</t>
  </si>
  <si>
    <t xml:space="preserve">A    </t>
  </si>
  <si>
    <t>91 - 100</t>
  </si>
  <si>
    <t xml:space="preserve">A/B </t>
  </si>
  <si>
    <t>81-90</t>
  </si>
  <si>
    <t xml:space="preserve">B     </t>
  </si>
  <si>
    <t>71-80</t>
  </si>
  <si>
    <t xml:space="preserve">B/C </t>
  </si>
  <si>
    <t>61-70</t>
  </si>
  <si>
    <t xml:space="preserve">C </t>
  </si>
  <si>
    <t>51-60</t>
  </si>
  <si>
    <t>41-50</t>
  </si>
  <si>
    <t>D</t>
  </si>
  <si>
    <t>31-40</t>
  </si>
  <si>
    <t>E</t>
  </si>
  <si>
    <t>≤ 30</t>
  </si>
  <si>
    <t>PERGURUAN TINGGI TERAKREDITASI BAIK No. 261/SK/BAN-PT/Ak.Ppj/PT/III/2024</t>
  </si>
  <si>
    <t>Jl. Palagan Tentara Pelajar Km. 8, Tegalwaras, Sariharjo,Ngaglik, Sleman, DI Yogyakarta</t>
  </si>
  <si>
    <t>Telp. (0274) 869065 Fax. ( 0274 ) 869065 Email : akademipertanian@yahoo.com</t>
  </si>
  <si>
    <t>DAFTAR NILAI MATA KULIAH</t>
  </si>
  <si>
    <t>SEMESTER GANJIL   TAHUN AKADEMIK  2025/2026</t>
  </si>
  <si>
    <t>: Dasar Perlindungan Tanaman</t>
  </si>
  <si>
    <t>: Ir. Rahayu Widowati, M.Sc</t>
  </si>
  <si>
    <t>: III (TIGA)</t>
  </si>
  <si>
    <t>: 3 (Tiga)</t>
  </si>
  <si>
    <t>Ir. Rahayu Widowati, M.Sc</t>
  </si>
  <si>
    <t>Yogyakarta, 23 Januari 2026</t>
  </si>
  <si>
    <t>Kuis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</si>
</sst>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 x14ac:knownFonts="1">
    <font>
      <sz val="11"/>
      <color theme="1"/>
      <name val="Calibri"/>
      <family val="2"/>
      <charset val="1"/>
      <scheme val="minor"/>
    </font>
    <font>
      <sz val="11"/>
      <name val="Calibri"/>
      <family val="2"/>
      <scheme val="minor"/>
    </font>
    <font>
      <b/>
      <sz val="18"/>
      <name val="Calibri"/>
      <family val="2"/>
      <scheme val="minor"/>
    </font>
    <font>
      <b/>
      <sz val="20"/>
      <name val="Calibri"/>
      <family val="2"/>
      <scheme val="minor"/>
    </font>
    <font>
      <b/>
      <sz val="12"/>
      <name val="Calibri"/>
      <family val="2"/>
      <scheme val="minor"/>
    </font>
    <font>
      <b/>
      <sz val="9"/>
      <name val="Arial Narrow"/>
      <family val="2"/>
    </font>
    <font>
      <b/>
      <sz val="14"/>
      <name val="Calibri"/>
      <family val="2"/>
      <scheme val="minor"/>
    </font>
    <font>
      <b/>
      <sz val="12"/>
      <name val="Arial Narrow"/>
      <family val="2"/>
    </font>
    <font>
      <b/>
      <sz val="11"/>
      <name val="Arial Narrow"/>
      <family val="2"/>
    </font>
    <font>
      <b/>
      <sz val="11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b/>
      <sz val="11"/>
      <name val="Calibri"/>
      <family val="2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  <font>
      <b/>
      <sz val="13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2"/>
      <color theme="1"/>
      <name val="Arial Narrow"/>
      <family val="2"/>
    </font>
    <font>
      <sz val="13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1" fillId="0" borderId="0"/>
  </cellStyleXfs>
  <cellXfs count="90">
    <xf numFmtId="0" fontId="0" fillId="0" borderId="0" xfId="0"/>
    <xf numFmtId="0" fontId="1" fillId="0" borderId="0" xfId="0" applyFont="1"/>
    <xf numFmtId="0" fontId="6" fillId="0" borderId="0" xfId="0" applyFont="1"/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left"/>
    </xf>
    <xf numFmtId="0" fontId="8" fillId="0" borderId="0" xfId="0" applyFont="1"/>
    <xf numFmtId="0" fontId="3" fillId="0" borderId="0" xfId="0" applyFont="1"/>
    <xf numFmtId="0" fontId="4" fillId="0" borderId="0" xfId="0" applyFont="1"/>
    <xf numFmtId="0" fontId="7" fillId="0" borderId="0" xfId="0" applyFont="1"/>
    <xf numFmtId="0" fontId="16" fillId="0" borderId="2" xfId="0" applyFont="1" applyBorder="1" applyAlignment="1">
      <alignment horizontal="center"/>
    </xf>
    <xf numFmtId="0" fontId="11" fillId="0" borderId="0" xfId="0" applyFont="1"/>
    <xf numFmtId="0" fontId="17" fillId="0" borderId="0" xfId="0" applyFont="1" applyAlignment="1">
      <alignment horizontal="center"/>
    </xf>
    <xf numFmtId="0" fontId="17" fillId="0" borderId="0" xfId="0" applyFont="1"/>
    <xf numFmtId="0" fontId="15" fillId="0" borderId="0" xfId="0" applyFont="1"/>
    <xf numFmtId="0" fontId="5" fillId="0" borderId="0" xfId="0" applyFont="1"/>
    <xf numFmtId="0" fontId="13" fillId="0" borderId="0" xfId="0" applyFont="1" applyAlignment="1">
      <alignment horizontal="center"/>
    </xf>
    <xf numFmtId="0" fontId="12" fillId="0" borderId="0" xfId="0" applyFont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9" fontId="12" fillId="0" borderId="2" xfId="0" applyNumberFormat="1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6" fillId="0" borderId="0" xfId="0" applyFont="1" applyAlignment="1">
      <alignment vertical="center"/>
    </xf>
    <xf numFmtId="9" fontId="16" fillId="0" borderId="2" xfId="0" applyNumberFormat="1" applyFont="1" applyBorder="1" applyAlignment="1">
      <alignment horizontal="center"/>
    </xf>
    <xf numFmtId="0" fontId="12" fillId="0" borderId="2" xfId="0" applyFont="1" applyBorder="1" applyAlignment="1">
      <alignment horizontal="center" vertical="center"/>
    </xf>
    <xf numFmtId="0" fontId="18" fillId="0" borderId="2" xfId="0" applyFont="1" applyBorder="1"/>
    <xf numFmtId="0" fontId="16" fillId="0" borderId="2" xfId="0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1" fontId="16" fillId="0" borderId="2" xfId="0" applyNumberFormat="1" applyFont="1" applyBorder="1" applyAlignment="1">
      <alignment horizontal="center"/>
    </xf>
    <xf numFmtId="0" fontId="18" fillId="0" borderId="2" xfId="0" applyFont="1" applyBorder="1" applyAlignment="1">
      <alignment vertical="center"/>
    </xf>
    <xf numFmtId="0" fontId="18" fillId="0" borderId="2" xfId="0" applyFont="1" applyBorder="1" applyAlignment="1">
      <alignment vertical="center" readingOrder="1"/>
    </xf>
    <xf numFmtId="0" fontId="12" fillId="0" borderId="2" xfId="0" applyFont="1" applyBorder="1"/>
    <xf numFmtId="0" fontId="16" fillId="0" borderId="2" xfId="0" applyFont="1" applyBorder="1"/>
    <xf numFmtId="0" fontId="16" fillId="0" borderId="0" xfId="0" applyFont="1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9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9" fillId="0" borderId="0" xfId="0" applyFont="1"/>
    <xf numFmtId="0" fontId="13" fillId="0" borderId="0" xfId="0" applyFont="1"/>
    <xf numFmtId="2" fontId="16" fillId="0" borderId="2" xfId="0" applyNumberFormat="1" applyFont="1" applyBorder="1" applyAlignment="1">
      <alignment horizontal="center"/>
    </xf>
    <xf numFmtId="1" fontId="16" fillId="2" borderId="2" xfId="0" applyNumberFormat="1" applyFont="1" applyFill="1" applyBorder="1" applyAlignment="1">
      <alignment horizontal="center"/>
    </xf>
    <xf numFmtId="0" fontId="16" fillId="2" borderId="2" xfId="0" applyFont="1" applyFill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22" fillId="0" borderId="2" xfId="0" applyFont="1" applyBorder="1" applyAlignment="1">
      <alignment horizontal="center"/>
    </xf>
    <xf numFmtId="1" fontId="22" fillId="0" borderId="2" xfId="0" applyNumberFormat="1" applyFont="1" applyBorder="1" applyAlignment="1">
      <alignment horizontal="center"/>
    </xf>
    <xf numFmtId="0" fontId="10" fillId="2" borderId="0" xfId="0" applyFont="1" applyFill="1"/>
    <xf numFmtId="0" fontId="12" fillId="0" borderId="2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164" fontId="16" fillId="0" borderId="2" xfId="0" applyNumberFormat="1" applyFont="1" applyBorder="1" applyAlignment="1">
      <alignment horizontal="center"/>
    </xf>
    <xf numFmtId="0" fontId="14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8" fillId="0" borderId="0" xfId="0" applyFont="1" applyAlignment="1">
      <alignment horizontal="center"/>
    </xf>
    <xf numFmtId="0" fontId="13" fillId="0" borderId="9" xfId="0" applyFont="1" applyBorder="1" applyAlignment="1">
      <alignment horizontal="center" vertical="top" wrapText="1"/>
    </xf>
    <xf numFmtId="0" fontId="13" fillId="0" borderId="10" xfId="0" applyFont="1" applyBorder="1" applyAlignment="1">
      <alignment horizontal="center" vertical="top" wrapText="1"/>
    </xf>
    <xf numFmtId="0" fontId="18" fillId="0" borderId="3" xfId="0" applyFont="1" applyBorder="1" applyAlignment="1">
      <alignment horizontal="justify" vertical="center" readingOrder="1"/>
    </xf>
    <xf numFmtId="0" fontId="18" fillId="0" borderId="4" xfId="0" applyFont="1" applyBorder="1" applyAlignment="1">
      <alignment horizontal="justify" vertical="center" readingOrder="1"/>
    </xf>
    <xf numFmtId="0" fontId="12" fillId="0" borderId="2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left"/>
    </xf>
    <xf numFmtId="0" fontId="8" fillId="0" borderId="0" xfId="0" applyFont="1"/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8" fillId="0" borderId="3" xfId="0" applyFont="1" applyBorder="1" applyAlignment="1">
      <alignment horizontal="left" readingOrder="1"/>
    </xf>
    <xf numFmtId="0" fontId="18" fillId="0" borderId="4" xfId="0" applyFont="1" applyBorder="1" applyAlignment="1">
      <alignment horizontal="left" readingOrder="1"/>
    </xf>
    <xf numFmtId="0" fontId="12" fillId="0" borderId="3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3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top" wrapText="1"/>
    </xf>
    <xf numFmtId="0" fontId="13" fillId="0" borderId="6" xfId="0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 wrapText="1"/>
    </xf>
    <xf numFmtId="0" fontId="13" fillId="0" borderId="8" xfId="0" applyFont="1" applyBorder="1" applyAlignment="1">
      <alignment horizontal="center" vertical="top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336208</xdr:colOff>
      <xdr:row>1</xdr:row>
      <xdr:rowOff>57151</xdr:rowOff>
    </xdr:from>
    <xdr:to>
      <xdr:col>2</xdr:col>
      <xdr:colOff>94788</xdr:colOff>
      <xdr:row>5</xdr:row>
      <xdr:rowOff>56476</xdr:rowOff>
    </xdr:to>
    <xdr:pic>
      <xdr:nvPicPr>
        <xdr:cNvPr id="2" name="Picture 1" descr="APTA dj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336208" y="247651"/>
          <a:ext cx="749180" cy="828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6</xdr:col>
      <xdr:colOff>617220</xdr:colOff>
      <xdr:row>40</xdr:row>
      <xdr:rowOff>52292</xdr:rowOff>
    </xdr:from>
    <xdr:to>
      <xdr:col>9</xdr:col>
      <xdr:colOff>167640</xdr:colOff>
      <xdr:row>43</xdr:row>
      <xdr:rowOff>30480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30BAE19-97F5-5482-4C79-69BD189C8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2120" y="8190452"/>
          <a:ext cx="1196340" cy="5268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topLeftCell="A10" workbookViewId="0">
      <selection activeCell="K12" sqref="K12"/>
    </sheetView>
  </sheetViews>
  <sheetFormatPr defaultRowHeight="14.4" x14ac:dyDescent="0.3"/>
  <cols>
    <col min="1" max="1" width="5.6640625" customWidth="1"/>
    <col min="3" max="3" width="8.77734375" customWidth="1"/>
    <col min="4" max="4" width="38" customWidth="1"/>
    <col min="5" max="6" width="10.33203125" customWidth="1"/>
    <col min="7" max="7" width="9.88671875" customWidth="1"/>
    <col min="8" max="8" width="7.109375" customWidth="1"/>
    <col min="9" max="9" width="6.44140625" customWidth="1"/>
    <col min="10" max="10" width="8.5546875" customWidth="1"/>
    <col min="11" max="11" width="10.44140625" customWidth="1"/>
    <col min="12" max="12" width="6.21875" customWidth="1"/>
    <col min="13" max="13" width="5.5546875" customWidth="1"/>
    <col min="14" max="15" width="7.33203125" customWidth="1"/>
  </cols>
  <sheetData>
    <row r="1" spans="1:20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0" ht="18.75" customHeight="1" x14ac:dyDescent="0.5">
      <c r="A2" s="65" t="s">
        <v>0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8"/>
      <c r="M2" s="8"/>
      <c r="N2" s="8"/>
      <c r="O2" s="8"/>
      <c r="P2" s="8"/>
      <c r="Q2" s="8"/>
      <c r="R2" s="8"/>
    </row>
    <row r="3" spans="1:20" ht="15" customHeight="1" x14ac:dyDescent="0.3">
      <c r="A3" s="64" t="s">
        <v>72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9"/>
      <c r="M3" s="9"/>
      <c r="N3" s="9"/>
      <c r="O3" s="9"/>
      <c r="P3" s="9"/>
      <c r="Q3" s="9"/>
      <c r="R3" s="9"/>
    </row>
    <row r="4" spans="1:20" ht="15.75" customHeight="1" x14ac:dyDescent="0.3">
      <c r="A4" s="64" t="s">
        <v>1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9"/>
      <c r="M4" s="9"/>
      <c r="N4" s="9"/>
      <c r="O4" s="9"/>
      <c r="P4" s="9"/>
      <c r="Q4" s="9"/>
      <c r="R4" s="9"/>
    </row>
    <row r="5" spans="1:20" ht="15.6" x14ac:dyDescent="0.3">
      <c r="A5" s="68" t="s">
        <v>73</v>
      </c>
      <c r="B5" s="68"/>
      <c r="C5" s="68"/>
      <c r="D5" s="68"/>
      <c r="E5" s="68"/>
      <c r="F5" s="68"/>
      <c r="G5" s="68"/>
      <c r="H5" s="68"/>
      <c r="I5" s="68"/>
      <c r="J5" s="68"/>
      <c r="K5" s="68"/>
      <c r="L5" s="9"/>
      <c r="M5" s="9"/>
      <c r="N5" s="9"/>
      <c r="O5" s="9"/>
      <c r="P5" s="9"/>
      <c r="Q5" s="9"/>
      <c r="R5" s="9"/>
    </row>
    <row r="6" spans="1:20" ht="15" thickBot="1" x14ac:dyDescent="0.35">
      <c r="A6" s="67" t="s">
        <v>74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16"/>
      <c r="M6" s="16"/>
      <c r="N6" s="16"/>
      <c r="O6" s="16"/>
      <c r="P6" s="16"/>
      <c r="Q6" s="16"/>
      <c r="R6" s="16"/>
    </row>
    <row r="7" spans="1:20" ht="18" x14ac:dyDescent="0.3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20" ht="15.6" x14ac:dyDescent="0.3">
      <c r="A8" s="66" t="s">
        <v>75</v>
      </c>
      <c r="B8" s="66"/>
      <c r="C8" s="66"/>
      <c r="D8" s="66"/>
      <c r="E8" s="66"/>
      <c r="F8" s="66"/>
      <c r="G8" s="66"/>
      <c r="H8" s="66"/>
      <c r="I8" s="66"/>
      <c r="J8" s="66"/>
      <c r="K8" s="66"/>
      <c r="L8" s="10"/>
      <c r="M8" s="10"/>
      <c r="N8" s="10"/>
      <c r="O8" s="10"/>
      <c r="P8" s="10"/>
      <c r="Q8" s="10"/>
      <c r="R8" s="10"/>
    </row>
    <row r="9" spans="1:20" ht="15.6" x14ac:dyDescent="0.3">
      <c r="A9" s="66" t="s">
        <v>76</v>
      </c>
      <c r="B9" s="66"/>
      <c r="C9" s="66"/>
      <c r="D9" s="66"/>
      <c r="E9" s="66"/>
      <c r="F9" s="66"/>
      <c r="G9" s="66"/>
      <c r="H9" s="66"/>
      <c r="I9" s="66"/>
      <c r="J9" s="66"/>
      <c r="K9" s="66"/>
      <c r="L9" s="10"/>
      <c r="M9" s="10"/>
      <c r="N9" s="10"/>
      <c r="O9" s="10"/>
      <c r="P9" s="10"/>
      <c r="Q9" s="10"/>
      <c r="R9" s="10"/>
    </row>
    <row r="10" spans="1:20" x14ac:dyDescent="0.3">
      <c r="A10" s="3" t="s">
        <v>2</v>
      </c>
      <c r="B10" s="3"/>
      <c r="C10" s="3" t="s">
        <v>77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5"/>
    </row>
    <row r="11" spans="1:20" x14ac:dyDescent="0.3">
      <c r="A11" s="75" t="s">
        <v>3</v>
      </c>
      <c r="B11" s="75"/>
      <c r="C11" s="6" t="s">
        <v>78</v>
      </c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7"/>
      <c r="Q11" s="5"/>
      <c r="R11" s="5"/>
    </row>
    <row r="12" spans="1:20" x14ac:dyDescent="0.3">
      <c r="A12" s="75" t="s">
        <v>4</v>
      </c>
      <c r="B12" s="75"/>
      <c r="C12" s="7" t="s">
        <v>79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7"/>
      <c r="Q12" s="76"/>
      <c r="R12" s="76"/>
    </row>
    <row r="13" spans="1:20" x14ac:dyDescent="0.3">
      <c r="A13" s="53" t="s">
        <v>5</v>
      </c>
      <c r="B13" s="53"/>
      <c r="C13" s="53" t="s">
        <v>80</v>
      </c>
    </row>
    <row r="15" spans="1:20" ht="16.5" customHeight="1" x14ac:dyDescent="0.3">
      <c r="A15" s="69" t="s">
        <v>6</v>
      </c>
      <c r="B15" s="86" t="s">
        <v>7</v>
      </c>
      <c r="C15" s="87"/>
      <c r="D15" s="69" t="s">
        <v>8</v>
      </c>
      <c r="E15" s="60" t="s">
        <v>53</v>
      </c>
      <c r="F15" s="55" t="s">
        <v>83</v>
      </c>
      <c r="G15" s="62" t="s">
        <v>9</v>
      </c>
      <c r="H15" s="62" t="s">
        <v>10</v>
      </c>
      <c r="I15" s="62" t="s">
        <v>11</v>
      </c>
      <c r="J15" s="77" t="s">
        <v>12</v>
      </c>
      <c r="K15" s="77"/>
      <c r="L15" s="18"/>
      <c r="M15" s="74" t="s">
        <v>53</v>
      </c>
      <c r="N15" s="74"/>
      <c r="O15" s="54" t="s">
        <v>83</v>
      </c>
      <c r="P15" s="73" t="s">
        <v>9</v>
      </c>
      <c r="Q15" s="73" t="s">
        <v>10</v>
      </c>
      <c r="R15" s="73" t="s">
        <v>11</v>
      </c>
      <c r="S15" s="78" t="s">
        <v>12</v>
      </c>
      <c r="T15" s="79"/>
    </row>
    <row r="16" spans="1:20" ht="14.25" customHeight="1" x14ac:dyDescent="0.3">
      <c r="A16" s="70"/>
      <c r="B16" s="88"/>
      <c r="C16" s="89"/>
      <c r="D16" s="70"/>
      <c r="E16" s="61"/>
      <c r="F16" s="56"/>
      <c r="G16" s="63"/>
      <c r="H16" s="63"/>
      <c r="I16" s="63"/>
      <c r="J16" s="19" t="s">
        <v>52</v>
      </c>
      <c r="K16" s="19" t="s">
        <v>13</v>
      </c>
      <c r="L16" s="18"/>
      <c r="M16" s="74"/>
      <c r="N16" s="74"/>
      <c r="O16" s="54"/>
      <c r="P16" s="73"/>
      <c r="Q16" s="73"/>
      <c r="R16" s="73"/>
      <c r="S16" s="20" t="s">
        <v>52</v>
      </c>
      <c r="T16" s="20" t="s">
        <v>13</v>
      </c>
    </row>
    <row r="17" spans="1:20" ht="18.75" customHeight="1" x14ac:dyDescent="0.3">
      <c r="A17" s="21"/>
      <c r="B17" s="84"/>
      <c r="C17" s="85"/>
      <c r="D17" s="21"/>
      <c r="E17" s="22">
        <v>0.1</v>
      </c>
      <c r="F17" s="22">
        <v>0.1</v>
      </c>
      <c r="G17" s="22">
        <v>0.4</v>
      </c>
      <c r="H17" s="22">
        <v>0.2</v>
      </c>
      <c r="I17" s="22">
        <v>0.2</v>
      </c>
      <c r="J17" s="23"/>
      <c r="K17" s="24"/>
      <c r="L17" s="25"/>
      <c r="M17" s="21"/>
      <c r="N17" s="22">
        <v>0.1</v>
      </c>
      <c r="O17" s="22">
        <v>0.1</v>
      </c>
      <c r="P17" s="22">
        <v>0.4</v>
      </c>
      <c r="Q17" s="22">
        <v>0.2</v>
      </c>
      <c r="R17" s="22">
        <v>0.2</v>
      </c>
      <c r="S17" s="26"/>
      <c r="T17" s="11"/>
    </row>
    <row r="18" spans="1:20" ht="16.8" x14ac:dyDescent="0.3">
      <c r="A18" s="27">
        <v>1</v>
      </c>
      <c r="B18" s="28" t="s">
        <v>14</v>
      </c>
      <c r="C18" s="28"/>
      <c r="D18" s="28" t="s">
        <v>15</v>
      </c>
      <c r="E18" s="11">
        <f>N18*5%</f>
        <v>5</v>
      </c>
      <c r="F18" s="11">
        <f>O18*10%</f>
        <v>8.5</v>
      </c>
      <c r="G18" s="45">
        <f>P18*40%</f>
        <v>36</v>
      </c>
      <c r="H18" s="48">
        <f>Q18*20%</f>
        <v>16</v>
      </c>
      <c r="I18" s="29">
        <f>R18*20%</f>
        <v>16</v>
      </c>
      <c r="J18" s="45">
        <f t="shared" ref="J18:J36" si="0">SUM(E18:I18)</f>
        <v>81.5</v>
      </c>
      <c r="K18" s="11" t="str">
        <f>IF(J18&gt;=91,"A",IF(J18&gt;=81,"A/B",IF(J18&gt;=71,"B",IF(J18&gt;=61,"B/C",IF(J18&gt;=51,"C",IF(J18&gt;=41,"C/D",IF(J18&gt;=31,"D",IF(J18&lt;=30,"E"))))))))</f>
        <v>A/B</v>
      </c>
      <c r="L18" s="30"/>
      <c r="M18" s="51">
        <v>16</v>
      </c>
      <c r="N18" s="46">
        <f>M18/16*100</f>
        <v>100</v>
      </c>
      <c r="O18" s="46">
        <v>85</v>
      </c>
      <c r="P18" s="31">
        <v>90</v>
      </c>
      <c r="Q18" s="49">
        <v>80</v>
      </c>
      <c r="R18" s="49">
        <v>80</v>
      </c>
      <c r="S18" s="45">
        <f>J18</f>
        <v>81.5</v>
      </c>
      <c r="T18" s="11" t="str">
        <f>K18</f>
        <v>A/B</v>
      </c>
    </row>
    <row r="19" spans="1:20" ht="16.8" x14ac:dyDescent="0.3">
      <c r="A19" s="27">
        <v>2</v>
      </c>
      <c r="B19" s="28" t="s">
        <v>16</v>
      </c>
      <c r="C19" s="28"/>
      <c r="D19" s="28" t="s">
        <v>17</v>
      </c>
      <c r="E19" s="11">
        <f t="shared" ref="E19:E36" si="1">N19*5%</f>
        <v>5</v>
      </c>
      <c r="F19" s="11">
        <f t="shared" ref="F19:F36" si="2">O19*10%</f>
        <v>9</v>
      </c>
      <c r="G19" s="45">
        <f t="shared" ref="G19:G36" si="3">P19*40%</f>
        <v>38</v>
      </c>
      <c r="H19" s="48">
        <f t="shared" ref="H19:H36" si="4">Q19*20%</f>
        <v>19.600000000000001</v>
      </c>
      <c r="I19" s="29">
        <f t="shared" ref="I19:I36" si="5">R19*20%</f>
        <v>19.600000000000001</v>
      </c>
      <c r="J19" s="45">
        <f t="shared" si="0"/>
        <v>91.199999999999989</v>
      </c>
      <c r="K19" s="11" t="str">
        <f t="shared" ref="K19:K36" si="6">IF(J19&gt;=91,"A",IF(J19&gt;=81,"A/B",IF(J19&gt;=71,"B",IF(J19&gt;=61,"B/C",IF(J19&gt;=51,"C",IF(J19&gt;=41,"C/D",IF(J19&gt;=31,"D",IF(J19&lt;=30,"E"))))))))</f>
        <v>A</v>
      </c>
      <c r="L19" s="30"/>
      <c r="M19" s="51">
        <v>16</v>
      </c>
      <c r="N19" s="46">
        <f t="shared" ref="N19:N36" si="7">M19/16*100</f>
        <v>100</v>
      </c>
      <c r="O19" s="46">
        <v>90</v>
      </c>
      <c r="P19" s="31">
        <v>95</v>
      </c>
      <c r="Q19" s="49">
        <v>98</v>
      </c>
      <c r="R19" s="49">
        <v>98</v>
      </c>
      <c r="S19" s="45">
        <f t="shared" ref="S19:S36" si="8">J19</f>
        <v>91.199999999999989</v>
      </c>
      <c r="T19" s="11" t="str">
        <f t="shared" ref="T19:T36" si="9">K19</f>
        <v>A</v>
      </c>
    </row>
    <row r="20" spans="1:20" ht="16.8" x14ac:dyDescent="0.3">
      <c r="A20" s="27">
        <v>3</v>
      </c>
      <c r="B20" s="28" t="s">
        <v>18</v>
      </c>
      <c r="C20" s="28"/>
      <c r="D20" s="28" t="s">
        <v>19</v>
      </c>
      <c r="E20" s="11">
        <f t="shared" si="1"/>
        <v>5</v>
      </c>
      <c r="F20" s="11">
        <f t="shared" si="2"/>
        <v>8</v>
      </c>
      <c r="G20" s="45">
        <f t="shared" si="3"/>
        <v>34.200000000000003</v>
      </c>
      <c r="H20" s="48">
        <f t="shared" si="4"/>
        <v>17</v>
      </c>
      <c r="I20" s="29">
        <f t="shared" si="5"/>
        <v>17.400000000000002</v>
      </c>
      <c r="J20" s="45">
        <f t="shared" si="0"/>
        <v>81.600000000000009</v>
      </c>
      <c r="K20" s="11" t="str">
        <f t="shared" si="6"/>
        <v>A/B</v>
      </c>
      <c r="L20" s="30"/>
      <c r="M20" s="52">
        <v>16</v>
      </c>
      <c r="N20" s="46">
        <f t="shared" si="7"/>
        <v>100</v>
      </c>
      <c r="O20" s="46">
        <v>80</v>
      </c>
      <c r="P20" s="31">
        <v>85.5</v>
      </c>
      <c r="Q20" s="50">
        <v>85</v>
      </c>
      <c r="R20" s="50">
        <v>87</v>
      </c>
      <c r="S20" s="45">
        <f t="shared" si="8"/>
        <v>81.600000000000009</v>
      </c>
      <c r="T20" s="11" t="str">
        <f t="shared" si="9"/>
        <v>A/B</v>
      </c>
    </row>
    <row r="21" spans="1:20" ht="16.8" x14ac:dyDescent="0.3">
      <c r="A21" s="27">
        <v>4</v>
      </c>
      <c r="B21" s="28" t="s">
        <v>20</v>
      </c>
      <c r="C21" s="28"/>
      <c r="D21" s="28" t="s">
        <v>21</v>
      </c>
      <c r="E21" s="11">
        <f t="shared" si="1"/>
        <v>5</v>
      </c>
      <c r="F21" s="11">
        <f t="shared" si="2"/>
        <v>8.5</v>
      </c>
      <c r="G21" s="45">
        <f t="shared" si="3"/>
        <v>34.800000000000004</v>
      </c>
      <c r="H21" s="48">
        <f t="shared" si="4"/>
        <v>13</v>
      </c>
      <c r="I21" s="29">
        <f t="shared" si="5"/>
        <v>16</v>
      </c>
      <c r="J21" s="45">
        <f t="shared" si="0"/>
        <v>77.300000000000011</v>
      </c>
      <c r="K21" s="11" t="str">
        <f t="shared" si="6"/>
        <v>B</v>
      </c>
      <c r="L21" s="30"/>
      <c r="M21" s="51">
        <v>16</v>
      </c>
      <c r="N21" s="46">
        <f t="shared" si="7"/>
        <v>100</v>
      </c>
      <c r="O21" s="46">
        <v>85</v>
      </c>
      <c r="P21" s="31">
        <v>87</v>
      </c>
      <c r="Q21" s="49">
        <v>65</v>
      </c>
      <c r="R21" s="49">
        <v>80</v>
      </c>
      <c r="S21" s="45">
        <f t="shared" si="8"/>
        <v>77.300000000000011</v>
      </c>
      <c r="T21" s="11" t="str">
        <f t="shared" si="9"/>
        <v>B</v>
      </c>
    </row>
    <row r="22" spans="1:20" ht="16.8" x14ac:dyDescent="0.3">
      <c r="A22" s="27">
        <v>5</v>
      </c>
      <c r="B22" s="28" t="s">
        <v>22</v>
      </c>
      <c r="C22" s="28"/>
      <c r="D22" s="28" t="s">
        <v>23</v>
      </c>
      <c r="E22" s="57">
        <f t="shared" si="1"/>
        <v>3.4375</v>
      </c>
      <c r="F22" s="11">
        <f t="shared" si="2"/>
        <v>6.5</v>
      </c>
      <c r="G22" s="45">
        <f t="shared" si="3"/>
        <v>34</v>
      </c>
      <c r="H22" s="48">
        <f t="shared" si="4"/>
        <v>14</v>
      </c>
      <c r="I22" s="29">
        <f t="shared" si="5"/>
        <v>15</v>
      </c>
      <c r="J22" s="45">
        <f t="shared" si="0"/>
        <v>72.9375</v>
      </c>
      <c r="K22" s="11" t="str">
        <f t="shared" si="6"/>
        <v>B</v>
      </c>
      <c r="L22" s="30"/>
      <c r="M22" s="51">
        <v>11</v>
      </c>
      <c r="N22" s="46">
        <f t="shared" si="7"/>
        <v>68.75</v>
      </c>
      <c r="O22" s="46">
        <v>65</v>
      </c>
      <c r="P22" s="46">
        <v>85</v>
      </c>
      <c r="Q22" s="49">
        <v>70</v>
      </c>
      <c r="R22" s="49">
        <v>75</v>
      </c>
      <c r="S22" s="45">
        <f t="shared" si="8"/>
        <v>72.9375</v>
      </c>
      <c r="T22" s="11" t="str">
        <f t="shared" si="9"/>
        <v>B</v>
      </c>
    </row>
    <row r="23" spans="1:20" ht="16.8" x14ac:dyDescent="0.3">
      <c r="A23" s="27">
        <v>6</v>
      </c>
      <c r="B23" s="28" t="s">
        <v>24</v>
      </c>
      <c r="C23" s="28"/>
      <c r="D23" s="28" t="s">
        <v>25</v>
      </c>
      <c r="E23" s="57">
        <f t="shared" si="1"/>
        <v>4.375</v>
      </c>
      <c r="F23" s="11">
        <f t="shared" si="2"/>
        <v>8.5</v>
      </c>
      <c r="G23" s="45">
        <f t="shared" si="3"/>
        <v>36</v>
      </c>
      <c r="H23" s="48">
        <f t="shared" si="4"/>
        <v>18</v>
      </c>
      <c r="I23" s="29">
        <f t="shared" si="5"/>
        <v>19</v>
      </c>
      <c r="J23" s="45">
        <f t="shared" si="0"/>
        <v>85.875</v>
      </c>
      <c r="K23" s="11" t="str">
        <f t="shared" si="6"/>
        <v>A/B</v>
      </c>
      <c r="L23" s="30"/>
      <c r="M23" s="51">
        <v>14</v>
      </c>
      <c r="N23" s="46">
        <f t="shared" si="7"/>
        <v>87.5</v>
      </c>
      <c r="O23" s="46">
        <v>85</v>
      </c>
      <c r="P23" s="31">
        <v>90</v>
      </c>
      <c r="Q23" s="49">
        <v>90</v>
      </c>
      <c r="R23" s="49">
        <v>95</v>
      </c>
      <c r="S23" s="45">
        <f t="shared" si="8"/>
        <v>85.875</v>
      </c>
      <c r="T23" s="11" t="str">
        <f t="shared" si="9"/>
        <v>A/B</v>
      </c>
    </row>
    <row r="24" spans="1:20" ht="16.8" x14ac:dyDescent="0.3">
      <c r="A24" s="27">
        <v>7</v>
      </c>
      <c r="B24" s="28" t="s">
        <v>26</v>
      </c>
      <c r="C24" s="28"/>
      <c r="D24" s="28" t="s">
        <v>27</v>
      </c>
      <c r="E24" s="57">
        <f t="shared" si="1"/>
        <v>5</v>
      </c>
      <c r="F24" s="11">
        <f t="shared" si="2"/>
        <v>7.6000000000000005</v>
      </c>
      <c r="G24" s="45">
        <f t="shared" si="3"/>
        <v>38</v>
      </c>
      <c r="H24" s="48">
        <f t="shared" si="4"/>
        <v>13</v>
      </c>
      <c r="I24" s="29">
        <f t="shared" si="5"/>
        <v>14</v>
      </c>
      <c r="J24" s="45">
        <f t="shared" si="0"/>
        <v>77.599999999999994</v>
      </c>
      <c r="K24" s="11" t="str">
        <f t="shared" si="6"/>
        <v>B</v>
      </c>
      <c r="L24" s="30"/>
      <c r="M24" s="51">
        <v>16</v>
      </c>
      <c r="N24" s="46">
        <f t="shared" si="7"/>
        <v>100</v>
      </c>
      <c r="O24" s="46">
        <v>76</v>
      </c>
      <c r="P24" s="31">
        <v>95</v>
      </c>
      <c r="Q24" s="49">
        <v>65</v>
      </c>
      <c r="R24" s="49">
        <v>70</v>
      </c>
      <c r="S24" s="45">
        <f t="shared" si="8"/>
        <v>77.599999999999994</v>
      </c>
      <c r="T24" s="11" t="str">
        <f t="shared" si="9"/>
        <v>B</v>
      </c>
    </row>
    <row r="25" spans="1:20" ht="16.8" x14ac:dyDescent="0.3">
      <c r="A25" s="27">
        <v>8</v>
      </c>
      <c r="B25" s="28" t="s">
        <v>28</v>
      </c>
      <c r="C25" s="28"/>
      <c r="D25" s="28" t="s">
        <v>29</v>
      </c>
      <c r="E25" s="57">
        <f t="shared" si="1"/>
        <v>5</v>
      </c>
      <c r="F25" s="11">
        <f t="shared" si="2"/>
        <v>8.6</v>
      </c>
      <c r="G25" s="45">
        <f t="shared" si="3"/>
        <v>34.4</v>
      </c>
      <c r="H25" s="48">
        <f t="shared" si="4"/>
        <v>12</v>
      </c>
      <c r="I25" s="29">
        <f t="shared" si="5"/>
        <v>12</v>
      </c>
      <c r="J25" s="45">
        <f t="shared" si="0"/>
        <v>72</v>
      </c>
      <c r="K25" s="11" t="str">
        <f t="shared" si="6"/>
        <v>B</v>
      </c>
      <c r="L25" s="30"/>
      <c r="M25" s="51">
        <v>16</v>
      </c>
      <c r="N25" s="46">
        <f t="shared" si="7"/>
        <v>100</v>
      </c>
      <c r="O25" s="46">
        <v>86</v>
      </c>
      <c r="P25" s="31">
        <v>86</v>
      </c>
      <c r="Q25" s="49">
        <v>60</v>
      </c>
      <c r="R25" s="49">
        <v>60</v>
      </c>
      <c r="S25" s="45">
        <f t="shared" si="8"/>
        <v>72</v>
      </c>
      <c r="T25" s="11" t="str">
        <f t="shared" si="9"/>
        <v>B</v>
      </c>
    </row>
    <row r="26" spans="1:20" ht="16.8" x14ac:dyDescent="0.3">
      <c r="A26" s="27">
        <v>9</v>
      </c>
      <c r="B26" s="28" t="s">
        <v>30</v>
      </c>
      <c r="C26" s="28"/>
      <c r="D26" s="28" t="s">
        <v>31</v>
      </c>
      <c r="E26" s="57">
        <f t="shared" si="1"/>
        <v>5</v>
      </c>
      <c r="F26" s="11">
        <f t="shared" si="2"/>
        <v>8.4</v>
      </c>
      <c r="G26" s="45">
        <f t="shared" si="3"/>
        <v>34</v>
      </c>
      <c r="H26" s="48">
        <f t="shared" si="4"/>
        <v>13</v>
      </c>
      <c r="I26" s="29">
        <f t="shared" si="5"/>
        <v>11</v>
      </c>
      <c r="J26" s="45">
        <f t="shared" si="0"/>
        <v>71.400000000000006</v>
      </c>
      <c r="K26" s="11" t="str">
        <f t="shared" si="6"/>
        <v>B</v>
      </c>
      <c r="L26" s="30"/>
      <c r="M26" s="51">
        <v>16</v>
      </c>
      <c r="N26" s="46">
        <f t="shared" si="7"/>
        <v>100</v>
      </c>
      <c r="O26" s="46">
        <v>84</v>
      </c>
      <c r="P26" s="31">
        <v>85</v>
      </c>
      <c r="Q26" s="50">
        <v>65</v>
      </c>
      <c r="R26" s="50">
        <v>55</v>
      </c>
      <c r="S26" s="45">
        <f t="shared" si="8"/>
        <v>71.400000000000006</v>
      </c>
      <c r="T26" s="11" t="str">
        <f t="shared" si="9"/>
        <v>B</v>
      </c>
    </row>
    <row r="27" spans="1:20" ht="16.8" x14ac:dyDescent="0.3">
      <c r="A27" s="27">
        <v>10</v>
      </c>
      <c r="B27" s="28" t="s">
        <v>32</v>
      </c>
      <c r="C27" s="28"/>
      <c r="D27" s="28" t="s">
        <v>33</v>
      </c>
      <c r="E27" s="57">
        <f t="shared" si="1"/>
        <v>5</v>
      </c>
      <c r="F27" s="11">
        <f t="shared" si="2"/>
        <v>3</v>
      </c>
      <c r="G27" s="45">
        <f t="shared" si="3"/>
        <v>34</v>
      </c>
      <c r="H27" s="48">
        <f t="shared" si="4"/>
        <v>8</v>
      </c>
      <c r="I27" s="29">
        <f t="shared" si="5"/>
        <v>7</v>
      </c>
      <c r="J27" s="45">
        <f t="shared" si="0"/>
        <v>57</v>
      </c>
      <c r="K27" s="11" t="str">
        <f t="shared" si="6"/>
        <v>C</v>
      </c>
      <c r="L27" s="30"/>
      <c r="M27" s="51">
        <v>16</v>
      </c>
      <c r="N27" s="46">
        <f t="shared" si="7"/>
        <v>100</v>
      </c>
      <c r="O27" s="46">
        <v>30</v>
      </c>
      <c r="P27" s="31">
        <v>85</v>
      </c>
      <c r="Q27" s="49">
        <v>40</v>
      </c>
      <c r="R27" s="49">
        <v>35</v>
      </c>
      <c r="S27" s="45">
        <f t="shared" si="8"/>
        <v>57</v>
      </c>
      <c r="T27" s="11" t="str">
        <f t="shared" si="9"/>
        <v>C</v>
      </c>
    </row>
    <row r="28" spans="1:20" ht="16.8" x14ac:dyDescent="0.3">
      <c r="A28" s="27">
        <v>11</v>
      </c>
      <c r="B28" s="28" t="s">
        <v>34</v>
      </c>
      <c r="C28" s="28"/>
      <c r="D28" s="32" t="s">
        <v>35</v>
      </c>
      <c r="E28" s="57">
        <f t="shared" si="1"/>
        <v>4.6875</v>
      </c>
      <c r="F28" s="11">
        <f t="shared" si="2"/>
        <v>7.6000000000000005</v>
      </c>
      <c r="G28" s="45">
        <f t="shared" si="3"/>
        <v>34.4</v>
      </c>
      <c r="H28" s="48">
        <f t="shared" si="4"/>
        <v>13</v>
      </c>
      <c r="I28" s="29">
        <f t="shared" si="5"/>
        <v>13</v>
      </c>
      <c r="J28" s="45">
        <f t="shared" si="0"/>
        <v>72.6875</v>
      </c>
      <c r="K28" s="11" t="str">
        <f t="shared" si="6"/>
        <v>B</v>
      </c>
      <c r="L28" s="30"/>
      <c r="M28" s="51">
        <v>15</v>
      </c>
      <c r="N28" s="46">
        <f t="shared" si="7"/>
        <v>93.75</v>
      </c>
      <c r="O28" s="46">
        <v>76</v>
      </c>
      <c r="P28" s="31">
        <v>86</v>
      </c>
      <c r="Q28" s="49">
        <v>65</v>
      </c>
      <c r="R28" s="49">
        <v>65</v>
      </c>
      <c r="S28" s="45">
        <f t="shared" si="8"/>
        <v>72.6875</v>
      </c>
      <c r="T28" s="11" t="str">
        <f t="shared" si="9"/>
        <v>B</v>
      </c>
    </row>
    <row r="29" spans="1:20" ht="16.8" x14ac:dyDescent="0.3">
      <c r="A29" s="27">
        <v>12</v>
      </c>
      <c r="B29" s="28" t="s">
        <v>36</v>
      </c>
      <c r="C29" s="28"/>
      <c r="D29" s="32" t="s">
        <v>37</v>
      </c>
      <c r="E29" s="57">
        <f t="shared" si="1"/>
        <v>4.375</v>
      </c>
      <c r="F29" s="11">
        <f t="shared" si="2"/>
        <v>6.7</v>
      </c>
      <c r="G29" s="45">
        <f t="shared" si="3"/>
        <v>35.6</v>
      </c>
      <c r="H29" s="48">
        <f t="shared" si="4"/>
        <v>12</v>
      </c>
      <c r="I29" s="29">
        <f t="shared" si="5"/>
        <v>12.600000000000001</v>
      </c>
      <c r="J29" s="45">
        <f t="shared" si="0"/>
        <v>71.275000000000006</v>
      </c>
      <c r="K29" s="11" t="str">
        <f t="shared" si="6"/>
        <v>B</v>
      </c>
      <c r="L29" s="30"/>
      <c r="M29" s="51">
        <v>14</v>
      </c>
      <c r="N29" s="46">
        <f t="shared" si="7"/>
        <v>87.5</v>
      </c>
      <c r="O29" s="46">
        <v>67</v>
      </c>
      <c r="P29" s="31">
        <v>89</v>
      </c>
      <c r="Q29" s="49">
        <v>60</v>
      </c>
      <c r="R29" s="49">
        <v>63</v>
      </c>
      <c r="S29" s="45">
        <f t="shared" si="8"/>
        <v>71.275000000000006</v>
      </c>
      <c r="T29" s="11" t="str">
        <f t="shared" si="9"/>
        <v>B</v>
      </c>
    </row>
    <row r="30" spans="1:20" ht="16.8" x14ac:dyDescent="0.3">
      <c r="A30" s="27">
        <v>13</v>
      </c>
      <c r="B30" s="28" t="s">
        <v>38</v>
      </c>
      <c r="C30" s="28"/>
      <c r="D30" s="32" t="s">
        <v>39</v>
      </c>
      <c r="E30" s="57">
        <f t="shared" si="1"/>
        <v>5</v>
      </c>
      <c r="F30" s="11">
        <f t="shared" si="2"/>
        <v>4.6000000000000005</v>
      </c>
      <c r="G30" s="45">
        <f t="shared" si="3"/>
        <v>30</v>
      </c>
      <c r="H30" s="48">
        <f t="shared" si="4"/>
        <v>15</v>
      </c>
      <c r="I30" s="29">
        <f t="shared" si="5"/>
        <v>10</v>
      </c>
      <c r="J30" s="45">
        <f t="shared" si="0"/>
        <v>64.599999999999994</v>
      </c>
      <c r="K30" s="11" t="str">
        <f t="shared" si="6"/>
        <v>B/C</v>
      </c>
      <c r="L30" s="30"/>
      <c r="M30" s="51">
        <v>16</v>
      </c>
      <c r="N30" s="46">
        <f t="shared" si="7"/>
        <v>100</v>
      </c>
      <c r="O30" s="46">
        <v>46</v>
      </c>
      <c r="P30" s="46">
        <v>75</v>
      </c>
      <c r="Q30" s="49">
        <v>75</v>
      </c>
      <c r="R30" s="49">
        <v>50</v>
      </c>
      <c r="S30" s="45">
        <f t="shared" si="8"/>
        <v>64.599999999999994</v>
      </c>
      <c r="T30" s="11" t="str">
        <f t="shared" si="9"/>
        <v>B/C</v>
      </c>
    </row>
    <row r="31" spans="1:20" ht="16.8" x14ac:dyDescent="0.3">
      <c r="A31" s="27">
        <v>14</v>
      </c>
      <c r="B31" s="28" t="s">
        <v>40</v>
      </c>
      <c r="C31" s="28"/>
      <c r="D31" s="28" t="s">
        <v>41</v>
      </c>
      <c r="E31" s="57">
        <f t="shared" si="1"/>
        <v>4.0625</v>
      </c>
      <c r="F31" s="11">
        <f t="shared" si="2"/>
        <v>4</v>
      </c>
      <c r="G31" s="45">
        <f t="shared" si="3"/>
        <v>32</v>
      </c>
      <c r="H31" s="48">
        <f t="shared" si="4"/>
        <v>10</v>
      </c>
      <c r="I31" s="29">
        <f t="shared" si="5"/>
        <v>12</v>
      </c>
      <c r="J31" s="45">
        <f t="shared" si="0"/>
        <v>62.0625</v>
      </c>
      <c r="K31" s="11" t="str">
        <f t="shared" si="6"/>
        <v>B/C</v>
      </c>
      <c r="L31" s="30"/>
      <c r="M31" s="51">
        <v>13</v>
      </c>
      <c r="N31" s="46">
        <f t="shared" si="7"/>
        <v>81.25</v>
      </c>
      <c r="O31" s="46">
        <v>40</v>
      </c>
      <c r="P31" s="46">
        <v>80</v>
      </c>
      <c r="Q31" s="49">
        <v>50</v>
      </c>
      <c r="R31" s="49">
        <v>60</v>
      </c>
      <c r="S31" s="45">
        <f t="shared" si="8"/>
        <v>62.0625</v>
      </c>
      <c r="T31" s="11" t="str">
        <f t="shared" si="9"/>
        <v>B/C</v>
      </c>
    </row>
    <row r="32" spans="1:20" ht="16.8" x14ac:dyDescent="0.3">
      <c r="A32" s="27">
        <v>15</v>
      </c>
      <c r="B32" s="28" t="s">
        <v>42</v>
      </c>
      <c r="C32" s="28"/>
      <c r="D32" s="28" t="s">
        <v>43</v>
      </c>
      <c r="E32" s="57">
        <f t="shared" si="1"/>
        <v>5</v>
      </c>
      <c r="F32" s="11">
        <f t="shared" si="2"/>
        <v>7.8000000000000007</v>
      </c>
      <c r="G32" s="45">
        <f t="shared" si="3"/>
        <v>35.200000000000003</v>
      </c>
      <c r="H32" s="48">
        <f t="shared" si="4"/>
        <v>16</v>
      </c>
      <c r="I32" s="29">
        <f t="shared" si="5"/>
        <v>17</v>
      </c>
      <c r="J32" s="45">
        <f t="shared" si="0"/>
        <v>81</v>
      </c>
      <c r="K32" s="11" t="str">
        <f t="shared" si="6"/>
        <v>A/B</v>
      </c>
      <c r="L32" s="30"/>
      <c r="M32" s="51">
        <v>16</v>
      </c>
      <c r="N32" s="46">
        <f t="shared" si="7"/>
        <v>100</v>
      </c>
      <c r="O32" s="46">
        <v>78</v>
      </c>
      <c r="P32" s="31">
        <v>88</v>
      </c>
      <c r="Q32" s="49">
        <v>80</v>
      </c>
      <c r="R32" s="49">
        <v>85</v>
      </c>
      <c r="S32" s="45">
        <f t="shared" si="8"/>
        <v>81</v>
      </c>
      <c r="T32" s="11" t="str">
        <f t="shared" si="9"/>
        <v>A/B</v>
      </c>
    </row>
    <row r="33" spans="1:20" ht="16.8" x14ac:dyDescent="0.3">
      <c r="A33" s="27">
        <v>16</v>
      </c>
      <c r="B33" s="33" t="s">
        <v>44</v>
      </c>
      <c r="C33" s="33"/>
      <c r="D33" s="28" t="s">
        <v>45</v>
      </c>
      <c r="E33" s="57">
        <f t="shared" si="1"/>
        <v>4.0625</v>
      </c>
      <c r="F33" s="11">
        <f t="shared" si="2"/>
        <v>5</v>
      </c>
      <c r="G33" s="45">
        <f t="shared" si="3"/>
        <v>32</v>
      </c>
      <c r="H33" s="48">
        <f t="shared" si="4"/>
        <v>10</v>
      </c>
      <c r="I33" s="29">
        <f t="shared" si="5"/>
        <v>10</v>
      </c>
      <c r="J33" s="45">
        <f t="shared" si="0"/>
        <v>61.0625</v>
      </c>
      <c r="K33" s="11" t="str">
        <f t="shared" si="6"/>
        <v>B/C</v>
      </c>
      <c r="L33" s="30"/>
      <c r="M33" s="51">
        <v>13</v>
      </c>
      <c r="N33" s="46">
        <f t="shared" si="7"/>
        <v>81.25</v>
      </c>
      <c r="O33" s="46">
        <v>50</v>
      </c>
      <c r="P33" s="31">
        <v>80</v>
      </c>
      <c r="Q33" s="50">
        <v>50</v>
      </c>
      <c r="R33" s="50">
        <v>50</v>
      </c>
      <c r="S33" s="45">
        <f t="shared" si="8"/>
        <v>61.0625</v>
      </c>
      <c r="T33" s="11" t="str">
        <f t="shared" si="9"/>
        <v>B/C</v>
      </c>
    </row>
    <row r="34" spans="1:20" ht="17.25" customHeight="1" x14ac:dyDescent="0.3">
      <c r="A34" s="27">
        <v>17</v>
      </c>
      <c r="B34" s="71" t="s">
        <v>46</v>
      </c>
      <c r="C34" s="72"/>
      <c r="D34" s="28" t="s">
        <v>47</v>
      </c>
      <c r="E34" s="57">
        <f t="shared" si="1"/>
        <v>2.5</v>
      </c>
      <c r="F34" s="11">
        <f t="shared" si="2"/>
        <v>2.9000000000000004</v>
      </c>
      <c r="G34" s="45">
        <f t="shared" si="3"/>
        <v>32</v>
      </c>
      <c r="H34" s="48">
        <f t="shared" si="4"/>
        <v>12</v>
      </c>
      <c r="I34" s="29">
        <f t="shared" si="5"/>
        <v>12</v>
      </c>
      <c r="J34" s="45">
        <f t="shared" si="0"/>
        <v>61.4</v>
      </c>
      <c r="K34" s="47" t="str">
        <f t="shared" si="6"/>
        <v>B/C</v>
      </c>
      <c r="L34" s="30"/>
      <c r="M34" s="52">
        <v>8</v>
      </c>
      <c r="N34" s="46">
        <f t="shared" si="7"/>
        <v>50</v>
      </c>
      <c r="O34" s="46">
        <v>29</v>
      </c>
      <c r="P34" s="46">
        <v>80</v>
      </c>
      <c r="Q34" s="49">
        <v>60</v>
      </c>
      <c r="R34" s="49">
        <v>60</v>
      </c>
      <c r="S34" s="45">
        <f t="shared" si="8"/>
        <v>61.4</v>
      </c>
      <c r="T34" s="11" t="str">
        <f t="shared" si="9"/>
        <v>B/C</v>
      </c>
    </row>
    <row r="35" spans="1:20" ht="17.25" customHeight="1" x14ac:dyDescent="0.3">
      <c r="A35" s="27">
        <v>18</v>
      </c>
      <c r="B35" s="71" t="s">
        <v>48</v>
      </c>
      <c r="C35" s="72"/>
      <c r="D35" s="28" t="s">
        <v>49</v>
      </c>
      <c r="E35" s="57">
        <f t="shared" si="1"/>
        <v>4.6875</v>
      </c>
      <c r="F35" s="11">
        <f t="shared" si="2"/>
        <v>7.9</v>
      </c>
      <c r="G35" s="45">
        <f t="shared" si="3"/>
        <v>38</v>
      </c>
      <c r="H35" s="48">
        <f t="shared" si="4"/>
        <v>14</v>
      </c>
      <c r="I35" s="29">
        <f t="shared" si="5"/>
        <v>16.600000000000001</v>
      </c>
      <c r="J35" s="45">
        <f t="shared" si="0"/>
        <v>81.1875</v>
      </c>
      <c r="K35" s="11" t="str">
        <f t="shared" si="6"/>
        <v>A/B</v>
      </c>
      <c r="L35" s="30"/>
      <c r="M35" s="52">
        <v>15</v>
      </c>
      <c r="N35" s="46">
        <f t="shared" si="7"/>
        <v>93.75</v>
      </c>
      <c r="O35" s="46">
        <v>79</v>
      </c>
      <c r="P35" s="31">
        <v>95</v>
      </c>
      <c r="Q35" s="49">
        <v>70</v>
      </c>
      <c r="R35" s="49">
        <v>83</v>
      </c>
      <c r="S35" s="45">
        <f t="shared" si="8"/>
        <v>81.1875</v>
      </c>
      <c r="T35" s="11" t="str">
        <f t="shared" si="9"/>
        <v>A/B</v>
      </c>
    </row>
    <row r="36" spans="1:20" ht="16.8" x14ac:dyDescent="0.3">
      <c r="A36" s="27">
        <v>19</v>
      </c>
      <c r="B36" s="80" t="s">
        <v>50</v>
      </c>
      <c r="C36" s="81"/>
      <c r="D36" s="28" t="s">
        <v>51</v>
      </c>
      <c r="E36" s="57">
        <f t="shared" si="1"/>
        <v>4.6875</v>
      </c>
      <c r="F36" s="11">
        <f t="shared" si="2"/>
        <v>7</v>
      </c>
      <c r="G36" s="45">
        <f t="shared" si="3"/>
        <v>38</v>
      </c>
      <c r="H36" s="48">
        <f t="shared" si="4"/>
        <v>12</v>
      </c>
      <c r="I36" s="29">
        <f t="shared" si="5"/>
        <v>14</v>
      </c>
      <c r="J36" s="45">
        <f t="shared" si="0"/>
        <v>75.6875</v>
      </c>
      <c r="K36" s="11" t="str">
        <f t="shared" si="6"/>
        <v>B</v>
      </c>
      <c r="L36" s="30"/>
      <c r="M36" s="52">
        <v>15</v>
      </c>
      <c r="N36" s="46">
        <f t="shared" si="7"/>
        <v>93.75</v>
      </c>
      <c r="O36" s="46">
        <v>70</v>
      </c>
      <c r="P36" s="31">
        <v>95</v>
      </c>
      <c r="Q36" s="49">
        <v>60</v>
      </c>
      <c r="R36" s="49">
        <v>70</v>
      </c>
      <c r="S36" s="45">
        <f t="shared" si="8"/>
        <v>75.6875</v>
      </c>
      <c r="T36" s="11" t="str">
        <f t="shared" si="9"/>
        <v>B</v>
      </c>
    </row>
    <row r="37" spans="1:20" x14ac:dyDescent="0.3">
      <c r="A37" s="34"/>
      <c r="B37" s="82"/>
      <c r="C37" s="83"/>
      <c r="D37" s="34"/>
      <c r="E37" s="11"/>
      <c r="F37" s="11"/>
      <c r="G37" s="11"/>
      <c r="H37" s="11"/>
      <c r="I37" s="11"/>
      <c r="J37" s="11"/>
      <c r="K37" s="35"/>
      <c r="L37" s="36"/>
      <c r="M37" s="34"/>
      <c r="N37" s="11"/>
      <c r="O37" s="11"/>
      <c r="P37" s="11"/>
      <c r="Q37" s="11"/>
      <c r="R37" s="11"/>
      <c r="S37" s="35"/>
      <c r="T37" s="35"/>
    </row>
    <row r="38" spans="1:20" x14ac:dyDescent="0.3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</row>
    <row r="39" spans="1:20" x14ac:dyDescent="0.3">
      <c r="A39" s="36"/>
      <c r="B39" s="37" t="s">
        <v>55</v>
      </c>
      <c r="C39" s="38" t="s">
        <v>56</v>
      </c>
      <c r="D39" s="36"/>
      <c r="E39" s="36"/>
      <c r="F39" s="36"/>
      <c r="G39" s="58" t="s">
        <v>82</v>
      </c>
      <c r="H39" s="58"/>
      <c r="I39" s="58"/>
      <c r="J39" s="58"/>
      <c r="K39" s="36"/>
      <c r="L39" s="36"/>
      <c r="M39" s="36"/>
      <c r="N39" s="36"/>
      <c r="O39" s="36"/>
      <c r="P39" s="36"/>
      <c r="Q39" s="36"/>
      <c r="R39" s="36"/>
      <c r="S39" s="36"/>
      <c r="T39" s="36"/>
    </row>
    <row r="40" spans="1:20" x14ac:dyDescent="0.3">
      <c r="A40" s="36"/>
      <c r="B40" s="39" t="s">
        <v>57</v>
      </c>
      <c r="C40" s="40" t="s">
        <v>58</v>
      </c>
      <c r="D40" s="36"/>
      <c r="E40" s="36"/>
      <c r="F40" s="36"/>
      <c r="G40" s="58" t="s">
        <v>3</v>
      </c>
      <c r="H40" s="58"/>
      <c r="I40" s="58"/>
      <c r="J40" s="58"/>
      <c r="K40" s="36"/>
      <c r="L40" s="36"/>
      <c r="M40" s="36"/>
      <c r="N40" s="36"/>
      <c r="O40" s="36"/>
      <c r="P40" s="36"/>
      <c r="Q40" s="36"/>
      <c r="R40" s="36"/>
      <c r="S40" s="36"/>
      <c r="T40" s="36"/>
    </row>
    <row r="41" spans="1:20" x14ac:dyDescent="0.3">
      <c r="A41" s="36"/>
      <c r="B41" s="39" t="s">
        <v>59</v>
      </c>
      <c r="C41" s="40" t="s">
        <v>60</v>
      </c>
      <c r="D41" s="36"/>
      <c r="E41" s="36"/>
      <c r="F41" s="36"/>
      <c r="G41" s="41"/>
      <c r="H41" s="42"/>
      <c r="I41" s="41"/>
      <c r="J41" s="43"/>
      <c r="K41" s="36"/>
      <c r="L41" s="36"/>
      <c r="M41" s="36"/>
      <c r="N41" s="36"/>
      <c r="O41" s="36"/>
      <c r="P41" s="36"/>
      <c r="Q41" s="36"/>
      <c r="R41" s="36"/>
      <c r="S41" s="36"/>
      <c r="T41" s="36"/>
    </row>
    <row r="42" spans="1:20" x14ac:dyDescent="0.3">
      <c r="A42" s="36"/>
      <c r="B42" s="39" t="s">
        <v>61</v>
      </c>
      <c r="C42" s="40" t="s">
        <v>62</v>
      </c>
      <c r="D42" s="36"/>
      <c r="E42" s="36"/>
      <c r="F42" s="36"/>
      <c r="G42" s="41"/>
      <c r="I42" s="41"/>
      <c r="J42" s="43"/>
      <c r="K42" s="36"/>
      <c r="L42" s="36"/>
      <c r="M42" s="36"/>
      <c r="N42" s="36"/>
      <c r="O42" s="36"/>
      <c r="P42" s="36"/>
      <c r="Q42" s="36"/>
      <c r="R42" s="36"/>
      <c r="S42" s="36"/>
      <c r="T42" s="36"/>
    </row>
    <row r="43" spans="1:20" x14ac:dyDescent="0.3">
      <c r="A43" s="36"/>
      <c r="B43" s="39" t="s">
        <v>63</v>
      </c>
      <c r="C43" s="40" t="s">
        <v>64</v>
      </c>
      <c r="D43" s="36"/>
      <c r="E43" s="36"/>
      <c r="F43" s="36"/>
      <c r="G43" s="41"/>
      <c r="I43" s="41"/>
      <c r="J43" s="43"/>
      <c r="K43" s="36"/>
      <c r="L43" s="36"/>
      <c r="M43" s="36"/>
      <c r="N43" s="36"/>
      <c r="O43" s="36"/>
      <c r="P43" s="36"/>
      <c r="Q43" s="36"/>
      <c r="R43" s="36"/>
    </row>
    <row r="44" spans="1:20" x14ac:dyDescent="0.3">
      <c r="A44" s="36"/>
      <c r="B44" s="39" t="s">
        <v>65</v>
      </c>
      <c r="C44" s="40" t="s">
        <v>66</v>
      </c>
      <c r="D44" s="36"/>
      <c r="E44" s="36"/>
      <c r="F44" s="36"/>
      <c r="G44" s="41"/>
      <c r="H44" s="41"/>
      <c r="I44" s="41"/>
      <c r="J44" s="43"/>
      <c r="K44" s="36"/>
      <c r="L44" s="36"/>
      <c r="M44" s="36"/>
      <c r="N44" s="36"/>
      <c r="O44" s="36"/>
      <c r="P44" s="36"/>
      <c r="Q44" s="36"/>
      <c r="R44" s="36"/>
    </row>
    <row r="45" spans="1:20" x14ac:dyDescent="0.3">
      <c r="A45" s="36"/>
      <c r="B45" s="17" t="s">
        <v>54</v>
      </c>
      <c r="C45" s="44" t="s">
        <v>67</v>
      </c>
      <c r="D45" s="36"/>
      <c r="E45" s="36"/>
      <c r="F45" s="36"/>
      <c r="G45" s="59" t="s">
        <v>81</v>
      </c>
      <c r="H45" s="59"/>
      <c r="I45" s="59"/>
      <c r="J45" s="59"/>
      <c r="K45" s="36"/>
      <c r="L45" s="36"/>
      <c r="M45" s="36"/>
      <c r="N45" s="36"/>
      <c r="O45" s="36"/>
      <c r="P45" s="36"/>
      <c r="Q45" s="36"/>
      <c r="R45" s="36"/>
    </row>
    <row r="46" spans="1:20" x14ac:dyDescent="0.3">
      <c r="B46" s="13" t="s">
        <v>68</v>
      </c>
      <c r="C46" s="14" t="s">
        <v>69</v>
      </c>
      <c r="D46" s="12"/>
    </row>
    <row r="47" spans="1:20" x14ac:dyDescent="0.3">
      <c r="B47" s="13" t="s">
        <v>70</v>
      </c>
      <c r="C47" s="15" t="s">
        <v>71</v>
      </c>
      <c r="D47" s="12"/>
    </row>
  </sheetData>
  <mergeCells count="31">
    <mergeCell ref="S15:T15"/>
    <mergeCell ref="B36:C36"/>
    <mergeCell ref="B37:C37"/>
    <mergeCell ref="B17:C17"/>
    <mergeCell ref="B15:C16"/>
    <mergeCell ref="D15:D16"/>
    <mergeCell ref="A9:K9"/>
    <mergeCell ref="A15:A16"/>
    <mergeCell ref="B34:C34"/>
    <mergeCell ref="R15:R16"/>
    <mergeCell ref="B35:C35"/>
    <mergeCell ref="P15:P16"/>
    <mergeCell ref="Q15:Q16"/>
    <mergeCell ref="M15:N16"/>
    <mergeCell ref="A11:B11"/>
    <mergeCell ref="A12:B12"/>
    <mergeCell ref="Q12:R12"/>
    <mergeCell ref="J15:K15"/>
    <mergeCell ref="A3:K3"/>
    <mergeCell ref="A2:K2"/>
    <mergeCell ref="A4:K4"/>
    <mergeCell ref="A8:K8"/>
    <mergeCell ref="A6:K6"/>
    <mergeCell ref="A5:K5"/>
    <mergeCell ref="G39:J39"/>
    <mergeCell ref="G45:J45"/>
    <mergeCell ref="G40:J40"/>
    <mergeCell ref="E15:E16"/>
    <mergeCell ref="G15:G16"/>
    <mergeCell ref="H15:H16"/>
    <mergeCell ref="I15:I16"/>
  </mergeCells>
  <pageMargins left="0.28000000000000003" right="0.7" top="0.17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Dasar Perlintan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asus a516</cp:lastModifiedBy>
  <cp:lastPrinted>2025-03-11T06:06:51Z</cp:lastPrinted>
  <dcterms:created xsi:type="dcterms:W3CDTF">2025-03-07T03:12:04Z</dcterms:created>
  <dcterms:modified xsi:type="dcterms:W3CDTF">2026-02-02T08:11:17Z</dcterms:modified>
</cp:coreProperties>
</file>